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2" i="1" l="1"/>
  <c r="E14" i="1" l="1"/>
  <c r="D4" i="1"/>
  <c r="D14" i="1" s="1"/>
  <c r="D17" i="1" s="1"/>
  <c r="D21" i="1" s="1"/>
  <c r="F14" i="1" l="1"/>
  <c r="D10" i="1"/>
  <c r="F16" i="1" s="1"/>
  <c r="D9" i="1"/>
  <c r="D8" i="1"/>
  <c r="D7" i="1"/>
  <c r="D6" i="1"/>
  <c r="D5" i="1"/>
  <c r="D11" i="1" s="1"/>
  <c r="C11" i="1"/>
  <c r="F15" i="1" l="1"/>
  <c r="F17" i="1" l="1"/>
  <c r="D27" i="1" l="1"/>
</calcChain>
</file>

<file path=xl/sharedStrings.xml><?xml version="1.0" encoding="utf-8"?>
<sst xmlns="http://schemas.openxmlformats.org/spreadsheetml/2006/main" count="40" uniqueCount="34">
  <si>
    <t xml:space="preserve">note di spesa </t>
  </si>
  <si>
    <t xml:space="preserve">spesa </t>
  </si>
  <si>
    <t>NOTE</t>
  </si>
  <si>
    <t xml:space="preserve"> PREZZO DI ACQUISTO DELLA UNITA IMMOBILIARE </t>
  </si>
  <si>
    <t>ONERI FISCALI INERENTI</t>
  </si>
  <si>
    <t>ONERI NOTARILI DI COMPRAVENDITA E PROCURA</t>
  </si>
  <si>
    <t>ONERI NOTARILI ATTO DI MUTUO E PROCURA</t>
  </si>
  <si>
    <t>RIMBORSO ONERI PROCURA</t>
  </si>
  <si>
    <t xml:space="preserve">RIMBORSO NOTARILE PER ATTO DI SOSPENSIVA </t>
  </si>
  <si>
    <t>ONERICESSIONE DIRITTO DI OPZIONE</t>
  </si>
  <si>
    <t>TOTALE DA DARE</t>
  </si>
  <si>
    <t>ANTICIPO</t>
  </si>
  <si>
    <t xml:space="preserve">ASSEGNI CIRCOLARI DA FARE </t>
  </si>
  <si>
    <t>DESTINATARIO</t>
  </si>
  <si>
    <t>IMPORTO MUTUO</t>
  </si>
  <si>
    <t>FONDAZIONE ENPAM</t>
  </si>
  <si>
    <t xml:space="preserve">TOTALE </t>
  </si>
  <si>
    <t>3,2-3,3,3-3,4-3,5-3,6</t>
  </si>
  <si>
    <t>ONERI NOTAIO</t>
  </si>
  <si>
    <t>ANDREA MOSCA</t>
  </si>
  <si>
    <t xml:space="preserve">ONERI DI OPZIONE CONIT SRL </t>
  </si>
  <si>
    <t>GESTIONE PROFESSIONALI CONIT S.R.L</t>
  </si>
  <si>
    <t>TOTALE IO DA VERSARE</t>
  </si>
  <si>
    <t>MTUO RICHIESTO</t>
  </si>
  <si>
    <t xml:space="preserve">IN CASSA ORA </t>
  </si>
  <si>
    <t xml:space="preserve">RIMANZA AL NETTO DELLE SPESE </t>
  </si>
  <si>
    <t xml:space="preserve">stima </t>
  </si>
  <si>
    <t>stipendio</t>
  </si>
  <si>
    <t>luglio</t>
  </si>
  <si>
    <t>agosto</t>
  </si>
  <si>
    <t>settembre</t>
  </si>
  <si>
    <t>totale in cassa  netto delle casa</t>
  </si>
  <si>
    <t>poliza casa</t>
  </si>
  <si>
    <t>mutuo intesa san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</si>
</sst>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 applyAlignment="1"/>
    <xf numFmtId="44" fontId="0" fillId="2" borderId="1" xfId="1" applyFont="1" applyFill="1" applyBorder="1"/>
    <xf numFmtId="44" fontId="0" fillId="0" borderId="1" xfId="1" applyFont="1" applyBorder="1"/>
    <xf numFmtId="44" fontId="0" fillId="3" borderId="1" xfId="1" applyFont="1" applyFill="1" applyBorder="1"/>
    <xf numFmtId="44" fontId="2" fillId="3" borderId="1" xfId="1" applyFont="1" applyFill="1" applyBorder="1"/>
    <xf numFmtId="44" fontId="0" fillId="2" borderId="2" xfId="1" applyFont="1" applyFill="1" applyBorder="1"/>
    <xf numFmtId="44" fontId="0" fillId="4" borderId="1" xfId="1" applyFont="1" applyFill="1" applyBorder="1"/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44" fontId="0" fillId="5" borderId="1" xfId="1" applyFont="1" applyFill="1" applyBorder="1" applyAlignment="1">
      <alignment horizontal="center"/>
    </xf>
    <xf numFmtId="44" fontId="0" fillId="5" borderId="1" xfId="1" applyFont="1" applyFill="1" applyBorder="1"/>
    <xf numFmtId="44" fontId="0" fillId="6" borderId="1" xfId="1" applyFont="1" applyFill="1" applyBorder="1"/>
    <xf numFmtId="44" fontId="0" fillId="0" borderId="2" xfId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C2" sqref="C2"/>
    </sheetView>
  </sheetViews>
  <sheetFormatPr defaultRowHeight="15" x14ac:dyDescent="0.25"/>
  <cols>
    <col min="1" max="1" width="18.5703125" style="3" bestFit="1" customWidth="1"/>
    <col min="2" max="2" width="45.7109375" style="4" bestFit="1" customWidth="1"/>
    <col min="3" max="3" width="36.85546875" style="2" bestFit="1" customWidth="1"/>
    <col min="4" max="4" width="17.7109375" style="1" bestFit="1" customWidth="1"/>
    <col min="5" max="5" width="22.28515625" style="1" bestFit="1" customWidth="1"/>
    <col min="6" max="6" width="15.5703125" style="2" customWidth="1"/>
  </cols>
  <sheetData>
    <row r="1" spans="1:6" x14ac:dyDescent="0.25">
      <c r="A1" s="15"/>
      <c r="C1" s="2" t="s">
        <v>33</v>
      </c>
      <c r="D1" s="6" t="s">
        <v>23</v>
      </c>
      <c r="E1" s="1" t="s">
        <v>32</v>
      </c>
    </row>
    <row r="2" spans="1:6" x14ac:dyDescent="0.25">
      <c r="D2" s="9">
        <f>(151978.92-E2)</f>
        <v>151978.92000000001</v>
      </c>
      <c r="E2" s="1">
        <v>0</v>
      </c>
    </row>
    <row r="3" spans="1:6" x14ac:dyDescent="0.25">
      <c r="A3" s="5" t="s">
        <v>2</v>
      </c>
      <c r="B3" s="5" t="s">
        <v>0</v>
      </c>
      <c r="C3" s="21" t="s">
        <v>1</v>
      </c>
      <c r="D3" s="10" t="s">
        <v>11</v>
      </c>
    </row>
    <row r="4" spans="1:6" x14ac:dyDescent="0.25">
      <c r="A4" s="5">
        <v>3.1</v>
      </c>
      <c r="B4" s="7" t="s">
        <v>3</v>
      </c>
      <c r="C4" s="6">
        <v>192041.31</v>
      </c>
      <c r="D4" s="13">
        <f>C4-D2</f>
        <v>40062.389999999985</v>
      </c>
    </row>
    <row r="5" spans="1:6" x14ac:dyDescent="0.25">
      <c r="A5" s="5">
        <v>3.2</v>
      </c>
      <c r="B5" s="7" t="s">
        <v>4</v>
      </c>
      <c r="C5" s="8">
        <v>3034.81</v>
      </c>
      <c r="D5" s="13">
        <f t="shared" ref="D5:D10" si="0">C5</f>
        <v>3034.81</v>
      </c>
    </row>
    <row r="6" spans="1:6" x14ac:dyDescent="0.25">
      <c r="A6" s="5">
        <v>3.3</v>
      </c>
      <c r="B6" s="7" t="s">
        <v>5</v>
      </c>
      <c r="C6" s="8">
        <v>2485.44</v>
      </c>
      <c r="D6" s="13">
        <f t="shared" si="0"/>
        <v>2485.44</v>
      </c>
    </row>
    <row r="7" spans="1:6" x14ac:dyDescent="0.25">
      <c r="A7" s="5">
        <v>3.4</v>
      </c>
      <c r="B7" s="7" t="s">
        <v>6</v>
      </c>
      <c r="C7" s="6">
        <v>2424.0100000000002</v>
      </c>
      <c r="D7" s="13">
        <f t="shared" si="0"/>
        <v>2424.0100000000002</v>
      </c>
    </row>
    <row r="8" spans="1:6" x14ac:dyDescent="0.25">
      <c r="A8" s="5">
        <v>3.5</v>
      </c>
      <c r="B8" s="7" t="s">
        <v>7</v>
      </c>
      <c r="C8" s="6">
        <v>100</v>
      </c>
      <c r="D8" s="9">
        <f t="shared" si="0"/>
        <v>100</v>
      </c>
    </row>
    <row r="9" spans="1:6" x14ac:dyDescent="0.25">
      <c r="A9" s="5">
        <v>3.6</v>
      </c>
      <c r="B9" s="7" t="s">
        <v>8</v>
      </c>
      <c r="C9" s="6">
        <v>390</v>
      </c>
      <c r="D9" s="9">
        <f t="shared" si="0"/>
        <v>390</v>
      </c>
    </row>
    <row r="10" spans="1:6" x14ac:dyDescent="0.25">
      <c r="A10" s="5">
        <v>3.7</v>
      </c>
      <c r="B10" s="7" t="s">
        <v>9</v>
      </c>
      <c r="C10" s="6">
        <v>4685.8100000000004</v>
      </c>
      <c r="D10" s="9">
        <f t="shared" si="0"/>
        <v>4685.8100000000004</v>
      </c>
    </row>
    <row r="11" spans="1:6" x14ac:dyDescent="0.25">
      <c r="A11" s="22" t="s">
        <v>10</v>
      </c>
      <c r="B11" s="22"/>
      <c r="C11" s="6">
        <f>SUM(C4:C10)</f>
        <v>205161.38</v>
      </c>
      <c r="D11" s="9">
        <f>SUM(D4:D10,D2)</f>
        <v>205161.38</v>
      </c>
    </row>
    <row r="13" spans="1:6" x14ac:dyDescent="0.25">
      <c r="A13" s="5" t="s">
        <v>2</v>
      </c>
      <c r="B13" s="5" t="s">
        <v>12</v>
      </c>
      <c r="C13" s="6" t="s">
        <v>13</v>
      </c>
      <c r="D13" s="10" t="s">
        <v>11</v>
      </c>
      <c r="E13" s="10" t="s">
        <v>14</v>
      </c>
      <c r="F13" s="6" t="s">
        <v>16</v>
      </c>
    </row>
    <row r="14" spans="1:6" x14ac:dyDescent="0.25">
      <c r="A14" s="5">
        <v>3.1</v>
      </c>
      <c r="B14" s="7" t="s">
        <v>3</v>
      </c>
      <c r="C14" s="6" t="s">
        <v>15</v>
      </c>
      <c r="D14" s="11">
        <f>D4</f>
        <v>40062.389999999985</v>
      </c>
      <c r="E14" s="10">
        <f>D2</f>
        <v>151978.92000000001</v>
      </c>
      <c r="F14" s="6">
        <f>E14+D14</f>
        <v>192041.31</v>
      </c>
    </row>
    <row r="15" spans="1:6" x14ac:dyDescent="0.25">
      <c r="A15" s="7" t="s">
        <v>17</v>
      </c>
      <c r="B15" s="5" t="s">
        <v>18</v>
      </c>
      <c r="C15" s="6" t="s">
        <v>19</v>
      </c>
      <c r="D15" s="11">
        <f>D5+D6+D7+D8+D9</f>
        <v>8434.26</v>
      </c>
      <c r="E15" s="10">
        <v>0</v>
      </c>
      <c r="F15" s="6">
        <f>D5+D6+D7+D8+D9</f>
        <v>8434.26</v>
      </c>
    </row>
    <row r="16" spans="1:6" x14ac:dyDescent="0.25">
      <c r="A16" s="5">
        <v>3.7</v>
      </c>
      <c r="B16" s="5" t="s">
        <v>20</v>
      </c>
      <c r="C16" s="6" t="s">
        <v>21</v>
      </c>
      <c r="D16" s="11">
        <f>D10</f>
        <v>4685.8100000000004</v>
      </c>
      <c r="E16" s="10"/>
      <c r="F16" s="6">
        <f>D16</f>
        <v>4685.8100000000004</v>
      </c>
    </row>
    <row r="17" spans="1:6" x14ac:dyDescent="0.25">
      <c r="A17" s="5"/>
      <c r="B17" s="7"/>
      <c r="C17" s="6" t="s">
        <v>22</v>
      </c>
      <c r="D17" s="12">
        <f>SUM(D14:D16)</f>
        <v>53182.459999999985</v>
      </c>
      <c r="E17" s="10" t="s">
        <v>16</v>
      </c>
      <c r="F17" s="6">
        <f>SUM(F14:F16)</f>
        <v>205161.38</v>
      </c>
    </row>
    <row r="18" spans="1:6" x14ac:dyDescent="0.25">
      <c r="A18" s="5">
        <v>3.8</v>
      </c>
      <c r="B18" s="7"/>
      <c r="C18" s="6"/>
      <c r="D18" s="9"/>
    </row>
    <row r="20" spans="1:6" x14ac:dyDescent="0.25">
      <c r="A20" s="5">
        <v>3.9</v>
      </c>
      <c r="B20" s="7" t="s">
        <v>24</v>
      </c>
      <c r="C20" s="6">
        <v>68000</v>
      </c>
      <c r="D20" s="10"/>
    </row>
    <row r="21" spans="1:6" x14ac:dyDescent="0.25">
      <c r="A21" s="5">
        <v>3.1</v>
      </c>
      <c r="B21" s="7" t="s">
        <v>25</v>
      </c>
      <c r="C21" s="6" t="s">
        <v>16</v>
      </c>
      <c r="D21" s="14">
        <f>C20-D17</f>
        <v>14817.540000000015</v>
      </c>
    </row>
    <row r="24" spans="1:6" x14ac:dyDescent="0.25">
      <c r="A24" s="16" t="s">
        <v>26</v>
      </c>
      <c r="B24" s="17" t="s">
        <v>27</v>
      </c>
      <c r="C24" s="18" t="s">
        <v>28</v>
      </c>
      <c r="D24" s="19">
        <v>0</v>
      </c>
    </row>
    <row r="25" spans="1:6" x14ac:dyDescent="0.25">
      <c r="A25" s="16"/>
      <c r="B25" s="17" t="s">
        <v>27</v>
      </c>
      <c r="C25" s="18" t="s">
        <v>29</v>
      </c>
      <c r="D25" s="19">
        <v>0</v>
      </c>
    </row>
    <row r="26" spans="1:6" x14ac:dyDescent="0.25">
      <c r="A26" s="16"/>
      <c r="B26" s="17"/>
      <c r="C26" s="18" t="s">
        <v>30</v>
      </c>
      <c r="D26" s="19">
        <v>0</v>
      </c>
    </row>
    <row r="27" spans="1:6" x14ac:dyDescent="0.25">
      <c r="A27" s="16"/>
      <c r="B27" s="17"/>
      <c r="C27" s="18" t="s">
        <v>31</v>
      </c>
      <c r="D27" s="20">
        <f>D24+D25+D26+D21</f>
        <v>14817.540000000015</v>
      </c>
    </row>
  </sheetData>
  <mergeCells count="1">
    <mergeCell ref="A11:B11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2021-10-01T11:09:14Z</dcterms:modified>
</cp:coreProperties>
</file>